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 Me" sheetId="1" state="visible" r:id="rId3"/>
    <sheet name="OEE Calculator" sheetId="2" state="visible" r:id="rId4"/>
    <sheet name="Stop Reason Log" sheetId="3" state="visible" r:id="rId5"/>
    <sheet name="Multi-Machine Compariso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<sst xmlns="http://schemas.openxmlformats.org/spreadsheetml/2006/main" count="116" uniqueCount="85">
  <si>
    <t xml:space="preserve">GlobalReader — Free OEE Excel Template</t>
  </si>
  <si>
    <t xml:space="preserve">globalreader.eu/blog/oee-calculation</t>
  </si>
  <si>
    <t xml:space="preserve">What's in this workbook</t>
  </si>
  <si>
    <t xml:space="preserve">OEE Calculator</t>
  </si>
  <si>
    <t xml:space="preserve">Single machine, line, or shift. Enter shift time, stop reasons, output and cycle time — Availability, Performance, Quality and OEE calculate automatically.</t>
  </si>
  <si>
    <t xml:space="preserve">Stop Reason Log</t>
  </si>
  <si>
    <t xml:space="preserve">Log every stop with a reason. The sheet ranks reasons by total minutes lost, so you fix the biggest loss first instead of only watching the OEE number move.</t>
  </si>
  <si>
    <t xml:space="preserve">Multi-Machine Comparison</t>
  </si>
  <si>
    <t xml:space="preserve">Compare several machines or lines side by side. The combined OEE is weighted by planned production time — never a plain average of percentages.</t>
  </si>
  <si>
    <t xml:space="preserve">How to use it</t>
  </si>
  <si>
    <t xml:space="preserve">1. Open the OEE Calculator tab. Fill in the yellow input cells only — everything else calculates automatically.</t>
  </si>
  <si>
    <t xml:space="preserve">2. Log every unplanned stop with a reason as it happens, or at the end of the shift. Don't lump stops together as "downtime" — the reason is the actionable part.</t>
  </si>
  <si>
    <t xml:space="preserve">3. Check Availability, Performance and Quality separately, not just the final OEE percentage. A low OEE with high Availability but low Performance points to a different fix than a low OEE from stop time.</t>
  </si>
  <si>
    <t xml:space="preserve">4. Duplicate the Calculator tab (right-click the tab → Move or Copy → Create a copy) for each machine, line, or shift you track.</t>
  </si>
  <si>
    <t xml:space="preserve">5. Use the Multi-Machine Comparison tab to roll several machines or lines into one view, weighted correctly by planned production time.</t>
  </si>
  <si>
    <t xml:space="preserve">Color legend</t>
  </si>
  <si>
    <t xml:space="preserve">  </t>
  </si>
  <si>
    <t xml:space="preserve">Yellow cell, blue text</t>
  </si>
  <si>
    <t xml:space="preserve">Input — type your own numbers here</t>
  </si>
  <si>
    <t xml:space="preserve">White cell, black text</t>
  </si>
  <si>
    <t xml:space="preserve">Formula — calculated automatically, don't overwrite</t>
  </si>
  <si>
    <t xml:space="preserve">Dark cell, white text</t>
  </si>
  <si>
    <t xml:space="preserve">Section header / label</t>
  </si>
  <si>
    <t xml:space="preserve">OEE benchmark reference</t>
  </si>
  <si>
    <t xml:space="preserve">85% and above</t>
  </si>
  <si>
    <t xml:space="preserve">World-class — typical target for discrete manufacturing</t>
  </si>
  <si>
    <t xml:space="preserve">60% – 85%</t>
  </si>
  <si>
    <t xml:space="preserve">Typical / fair — common for plants without a formal loss-tracking process</t>
  </si>
  <si>
    <t xml:space="preserve">Below 60%</t>
  </si>
  <si>
    <t xml:space="preserve">Low — usually points to a specific, fixable loss once you track reasons</t>
  </si>
  <si>
    <t xml:space="preserve">Template by GlobalReader  ·  globalreader.eu</t>
  </si>
  <si>
    <t xml:space="preserve">Machine / Line</t>
  </si>
  <si>
    <t xml:space="preserve">Line 1</t>
  </si>
  <si>
    <t xml:space="preserve">Date</t>
  </si>
  <si>
    <t xml:space="preserve">1. Planned Production Time</t>
  </si>
  <si>
    <t xml:space="preserve">Shift length (minutes)</t>
  </si>
  <si>
    <t xml:space="preserve">Planned downtime (minutes)</t>
  </si>
  <si>
    <t xml:space="preserve">breaks, planned maintenance, changeovers</t>
  </si>
  <si>
    <t xml:space="preserve">Planned production time (minutes)</t>
  </si>
  <si>
    <t xml:space="preserve">2. Unplanned Stop Time — grouped by reason</t>
  </si>
  <si>
    <t xml:space="preserve">Stop reason</t>
  </si>
  <si>
    <t xml:space="preserve">Minutes lost</t>
  </si>
  <si>
    <t xml:space="preserve">Changeover / setup</t>
  </si>
  <si>
    <t xml:space="preserve">Breakdown / repair</t>
  </si>
  <si>
    <t xml:space="preserve">Material shortage</t>
  </si>
  <si>
    <t xml:space="preserve">Minor stop / jam</t>
  </si>
  <si>
    <t xml:space="preserve">Operator / staffing</t>
  </si>
  <si>
    <t xml:space="preserve">Quality check / rework</t>
  </si>
  <si>
    <t xml:space="preserve">Total stop time (minutes)</t>
  </si>
  <si>
    <t xml:space="preserve">Run time (minutes)</t>
  </si>
  <si>
    <t xml:space="preserve">3. Output &amp; Quality</t>
  </si>
  <si>
    <t xml:space="preserve">Total count (units produced)</t>
  </si>
  <si>
    <t xml:space="preserve">Rejected count (units)</t>
  </si>
  <si>
    <t xml:space="preserve">Good count (units)</t>
  </si>
  <si>
    <t xml:space="preserve">4. Ideal Cycle Time</t>
  </si>
  <si>
    <t xml:space="preserve">Ideal cycle time (seconds / unit)</t>
  </si>
  <si>
    <t xml:space="preserve">standard, best-known cycle time for this product</t>
  </si>
  <si>
    <t xml:space="preserve">5. Availability, Performance, Quality, OEE</t>
  </si>
  <si>
    <t xml:space="preserve">Availability</t>
  </si>
  <si>
    <t xml:space="preserve">Run time ÷ Planned production time</t>
  </si>
  <si>
    <t xml:space="preserve">Performance</t>
  </si>
  <si>
    <t xml:space="preserve">(Ideal cycle time × Total count) ÷ Run time</t>
  </si>
  <si>
    <t xml:space="preserve">Quality</t>
  </si>
  <si>
    <t xml:space="preserve">Good count ÷ Total count</t>
  </si>
  <si>
    <t xml:space="preserve">OEE</t>
  </si>
  <si>
    <t xml:space="preserve">Rating</t>
  </si>
  <si>
    <t xml:space="preserve">Log every unplanned stop as it happens. Track the reason behind the loss — not only the final OEE percentage.</t>
  </si>
  <si>
    <t xml:space="preserve">Stop log (add one row per stop)</t>
  </si>
  <si>
    <t xml:space="preserve">Loss summary by reason (auto)</t>
  </si>
  <si>
    <t xml:space="preserve">Reason</t>
  </si>
  <si>
    <t xml:space="preserve">Minutes</t>
  </si>
  <si>
    <t xml:space="preserve">% of total</t>
  </si>
  <si>
    <t xml:space="preserve">Cumulative %</t>
  </si>
  <si>
    <t xml:space="preserve">2026-06-01</t>
  </si>
  <si>
    <t xml:space="preserve">2026-06-02</t>
  </si>
  <si>
    <t xml:space="preserve">Other</t>
  </si>
  <si>
    <t xml:space="preserve">Total</t>
  </si>
  <si>
    <t xml:space="preserve">Compare machines or lines side by side. The combined OEE is weighted by planned production time — never a plain average of percentages.</t>
  </si>
  <si>
    <t xml:space="preserve">Planned production time (min)</t>
  </si>
  <si>
    <t xml:space="preserve">Line 2</t>
  </si>
  <si>
    <t xml:space="preserve">Line 3</t>
  </si>
  <si>
    <t xml:space="preserve">Combined OEE (weighted by planned time)</t>
  </si>
  <si>
    <t xml:space="preserve">Simple (unweighted) average — shown for comparison only</t>
  </si>
  <si>
    <t xml:space="preserve">Why weight by planned time?</t>
  </si>
  <si>
    <t xml:space="preserve">A machine running 100 minutes at 90% OEE and a machine running 900 minutes at 60% OEE do not average to 75%. The second machine represents far more production time, so it should pull the combined number toward its own result. Weighting by planned production time reflects that correctly; a plain average of percentages does not.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</si>
</sst>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0"/>
    <numFmt numFmtId="167" formatCode="0.00"/>
    <numFmt numFmtId="168" formatCode="0.0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6B778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.5"/>
      <color rgb="FF37464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37464F"/>
      <name val="Arial"/>
      <family val="0"/>
      <charset val="1"/>
    </font>
    <font>
      <i val="true"/>
      <sz val="9"/>
      <color rgb="FF9AA5B1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8.5"/>
      <color rgb="FF6B77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9"/>
      <color rgb="FF6B7785"/>
      <name val="Arial"/>
      <family val="0"/>
      <charset val="1"/>
    </font>
    <font>
      <sz val="9"/>
      <color rgb="FF6B7785"/>
      <name val="Arial"/>
      <family val="0"/>
      <charset val="1"/>
    </font>
    <font>
      <sz val="9.5"/>
      <color rgb="FF1A1A1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7464F"/>
        <bgColor rgb="FF394C80"/>
      </patternFill>
    </fill>
    <fill>
      <patternFill patternType="solid">
        <fgColor rgb="FFF2F4F6"/>
        <bgColor rgb="FFF9F9F9"/>
      </patternFill>
    </fill>
    <fill>
      <patternFill patternType="solid">
        <fgColor rgb="FF394C80"/>
        <bgColor rgb="FF37464F"/>
      </patternFill>
    </fill>
    <fill>
      <patternFill patternType="solid">
        <fgColor rgb="FFFFFDE7"/>
        <bgColor rgb="FFF9F9F9"/>
      </patternFill>
    </fill>
    <fill>
      <patternFill patternType="solid">
        <fgColor rgb="FFFFFFFF"/>
        <bgColor rgb="FFF9F9F9"/>
      </patternFill>
    </fill>
    <fill>
      <patternFill patternType="solid">
        <fgColor rgb="FF5B6B78"/>
        <bgColor rgb="FF6B7785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 diagonalUp="false" diagonalDown="false">
      <left/>
      <right/>
      <top/>
      <bottom style="thin">
        <color rgb="FFCCCCCC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1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E7B34"/>
        <sz val="9"/>
      </font>
    </dxf>
    <dxf>
      <font>
        <name val="Arial"/>
        <charset val="1"/>
        <family val="0"/>
        <b val="1"/>
        <color rgb="FFC0392B"/>
        <sz val="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CCCCCC"/>
      <rgbColor rgb="FF878787"/>
      <rgbColor rgb="FFAAAAAA"/>
      <rgbColor rgb="FF993366"/>
      <rgbColor rgb="FFFFFDE7"/>
      <rgbColor rgb="FFF2F4F6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D9D9D9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B6B78"/>
      <rgbColor rgb="FF9AA5B1"/>
      <rgbColor rgb="FF003366"/>
      <rgbColor rgb="FF6B7785"/>
      <rgbColor rgb="FF003300"/>
      <rgbColor rgb="FF1A1A1A"/>
      <rgbColor rgb="FFC0392B"/>
      <rgbColor rgb="FF993366"/>
      <rgbColor rgb="FF394C80"/>
      <rgbColor rgb="FF3746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Minutes lost by stop reason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'Stop Reason Log'!H5</c:f>
              <c:strCache>
                <c:ptCount val="1"/>
                <c:pt idx="0">
                  <c:v>Minutes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'Stop Reason Log'!$G$6:$G$12</c:f>
              <c:strCache>
                <c:ptCount val="7"/>
                <c:pt idx="0">
                  <c:v>Changeover / setup</c:v>
                </c:pt>
                <c:pt idx="1">
                  <c:v>Breakdown / repair</c:v>
                </c:pt>
                <c:pt idx="2">
                  <c:v>Material shortage</c:v>
                </c:pt>
                <c:pt idx="3">
                  <c:v>Minor stop / jam</c:v>
                </c:pt>
                <c:pt idx="4">
                  <c:v>Operator / staffing</c:v>
                </c:pt>
                <c:pt idx="5">
                  <c:v>Quality check / rework</c:v>
                </c:pt>
                <c:pt idx="6">
                  <c:v>Other</c:v>
                </c:pt>
              </c:strCache>
            </c:strRef>
          </c:cat>
          <c:val>
            <c:numRef>
              <c:f>'Stop Reason Log'!$H$6:$H$12</c:f>
              <c:numCache>
                <c:formatCode>0</c:formatCode>
                <c:ptCount val="7"/>
                <c:pt idx="0">
                  <c:v>25</c:v>
                </c:pt>
                <c:pt idx="1">
                  <c:v>40</c:v>
                </c:pt>
                <c:pt idx="2">
                  <c:v>15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150"/>
        <c:overlap val="0"/>
        <c:axId val="10663285"/>
        <c:axId val="95328461"/>
      </c:barChart>
      <c:catAx>
        <c:axId val="1066328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Reason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328461"/>
        <c:crosses val="autoZero"/>
        <c:auto val="1"/>
        <c:lblAlgn val="ctr"/>
        <c:lblOffset val="100"/>
        <c:noMultiLvlLbl val="0"/>
      </c:catAx>
      <c:valAx>
        <c:axId val="9532846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Minutes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66328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OEE by machine / line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'Multi-Machine Comparison'!G4</c:f>
              <c:strCache>
                <c:ptCount val="1"/>
                <c:pt idx="0">
                  <c:v>OEE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'Multi-Machine Comparison'!$B$5:$B$7</c:f>
              <c:strCache>
                <c:ptCount val="3"/>
                <c:pt idx="0">
                  <c:v>Line 1</c:v>
                </c:pt>
                <c:pt idx="1">
                  <c:v>Line 2</c:v>
                </c:pt>
                <c:pt idx="2">
                  <c:v>Line 3</c:v>
                </c:pt>
              </c:strCache>
            </c:strRef>
          </c:cat>
          <c:val>
            <c:numRef>
              <c:f>'Multi-Machine Comparison'!$G$5:$G$7</c:f>
              <c:numCache>
                <c:formatCode>0.0%</c:formatCode>
                <c:ptCount val="3"/>
                <c:pt idx="0">
                  <c:v>0.7293</c:v>
                </c:pt>
                <c:pt idx="1">
                  <c:v>0.704522</c:v>
                </c:pt>
                <c:pt idx="2">
                  <c:v>0.70848</c:v>
                </c:pt>
              </c:numCache>
            </c:numRef>
          </c:val>
        </c:ser>
        <c:gapWidth val="150"/>
        <c:overlap val="0"/>
        <c:axId val="7485383"/>
        <c:axId val="19351627"/>
      </c:barChart>
      <c:catAx>
        <c:axId val="7485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351627"/>
        <c:crosses val="autoZero"/>
        <c:auto val="1"/>
        <c:lblAlgn val="ctr"/>
        <c:lblOffset val="100"/>
        <c:noMultiLvlLbl val="0"/>
      </c:catAx>
      <c:valAx>
        <c:axId val="193516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OEE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8538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13</xdr:row>
      <xdr:rowOff>78120</xdr:rowOff>
    </xdr:from>
    <xdr:to>
      <xdr:col>14</xdr:col>
      <xdr:colOff>63360</xdr:colOff>
      <xdr:row>30</xdr:row>
      <xdr:rowOff>79200</xdr:rowOff>
    </xdr:to>
    <xdr:graphicFrame>
      <xdr:nvGraphicFramePr>
        <xdr:cNvPr id="0" name="Chart 1"/>
        <xdr:cNvGraphicFramePr/>
      </xdr:nvGraphicFramePr>
      <xdr:xfrm>
        <a:off x="5356800" y="293364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19</xdr:row>
      <xdr:rowOff>78120</xdr:rowOff>
    </xdr:from>
    <xdr:to>
      <xdr:col>5</xdr:col>
      <xdr:colOff>825480</xdr:colOff>
      <xdr:row>34</xdr:row>
      <xdr:rowOff>100080</xdr:rowOff>
    </xdr:to>
    <xdr:graphicFrame>
      <xdr:nvGraphicFramePr>
        <xdr:cNvPr id="1" name="Chart 1"/>
        <xdr:cNvGraphicFramePr/>
      </xdr:nvGraphicFramePr>
      <xdr:xfrm>
        <a:off x="211320" y="446724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4" min="2" style="0" width="30"/>
    <col collapsed="false" customWidth="true" hidden="false" outlineLevel="0" max="7" min="5" style="0" width="20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</row>
    <row r="5" customFormat="false" ht="30" hidden="false" customHeight="true" outlineLevel="0" collapsed="false">
      <c r="B5" s="4" t="s">
        <v>3</v>
      </c>
      <c r="C5" s="5" t="s">
        <v>4</v>
      </c>
      <c r="D5" s="5"/>
      <c r="E5" s="5"/>
      <c r="F5" s="5"/>
      <c r="G5" s="5"/>
    </row>
    <row r="6" customFormat="false" ht="30" hidden="false" customHeight="true" outlineLevel="0" collapsed="false">
      <c r="B6" s="4" t="s">
        <v>5</v>
      </c>
      <c r="C6" s="5" t="s">
        <v>6</v>
      </c>
      <c r="D6" s="5"/>
      <c r="E6" s="5"/>
      <c r="F6" s="5"/>
      <c r="G6" s="5"/>
    </row>
    <row r="7" customFormat="false" ht="30" hidden="false" customHeight="true" outlineLevel="0" collapsed="false">
      <c r="B7" s="4" t="s">
        <v>7</v>
      </c>
      <c r="C7" s="5" t="s">
        <v>8</v>
      </c>
      <c r="D7" s="5"/>
      <c r="E7" s="5"/>
      <c r="F7" s="5"/>
      <c r="G7" s="5"/>
    </row>
    <row r="9" customFormat="false" ht="15" hidden="false" customHeight="false" outlineLevel="0" collapsed="false">
      <c r="A9" s="3" t="s">
        <v>9</v>
      </c>
      <c r="B9" s="3"/>
      <c r="C9" s="3"/>
      <c r="D9" s="3"/>
      <c r="E9" s="3"/>
      <c r="F9" s="3"/>
      <c r="G9" s="3"/>
    </row>
    <row r="10" customFormat="false" ht="25.5" hidden="false" customHeight="true" outlineLevel="0" collapsed="false">
      <c r="B10" s="5" t="s">
        <v>10</v>
      </c>
      <c r="C10" s="5"/>
      <c r="D10" s="5"/>
      <c r="E10" s="5"/>
      <c r="F10" s="5"/>
      <c r="G10" s="5"/>
    </row>
    <row r="11" customFormat="false" ht="25.5" hidden="false" customHeight="true" outlineLevel="0" collapsed="false">
      <c r="B11" s="5" t="s">
        <v>11</v>
      </c>
      <c r="C11" s="5"/>
      <c r="D11" s="5"/>
      <c r="E11" s="5"/>
      <c r="F11" s="5"/>
      <c r="G11" s="5"/>
    </row>
    <row r="12" customFormat="false" ht="25.5" hidden="false" customHeight="true" outlineLevel="0" collapsed="false">
      <c r="B12" s="5" t="s">
        <v>12</v>
      </c>
      <c r="C12" s="5"/>
      <c r="D12" s="5"/>
      <c r="E12" s="5"/>
      <c r="F12" s="5"/>
      <c r="G12" s="5"/>
    </row>
    <row r="13" customFormat="false" ht="25.5" hidden="false" customHeight="true" outlineLevel="0" collapsed="false">
      <c r="B13" s="5" t="s">
        <v>13</v>
      </c>
      <c r="C13" s="5"/>
      <c r="D13" s="5"/>
      <c r="E13" s="5"/>
      <c r="F13" s="5"/>
      <c r="G13" s="5"/>
    </row>
    <row r="14" customFormat="false" ht="25.5" hidden="false" customHeight="true" outlineLevel="0" collapsed="false">
      <c r="B14" s="5" t="s">
        <v>14</v>
      </c>
      <c r="C14" s="5"/>
      <c r="D14" s="5"/>
      <c r="E14" s="5"/>
      <c r="F14" s="5"/>
      <c r="G14" s="5"/>
    </row>
    <row r="16" customFormat="false" ht="15" hidden="false" customHeight="false" outlineLevel="0" collapsed="false">
      <c r="A16" s="3" t="s">
        <v>15</v>
      </c>
      <c r="B16" s="3"/>
      <c r="C16" s="3"/>
      <c r="D16" s="3"/>
      <c r="E16" s="3"/>
      <c r="F16" s="3"/>
      <c r="G16" s="3"/>
    </row>
    <row r="17" customFormat="false" ht="15" hidden="false" customHeight="false" outlineLevel="0" collapsed="false">
      <c r="B17" s="6" t="s">
        <v>16</v>
      </c>
      <c r="C17" s="7" t="s">
        <v>17</v>
      </c>
      <c r="D17" s="8" t="s">
        <v>18</v>
      </c>
      <c r="E17" s="8"/>
      <c r="F17" s="8"/>
      <c r="G17" s="8"/>
    </row>
    <row r="18" customFormat="false" ht="15" hidden="false" customHeight="false" outlineLevel="0" collapsed="false">
      <c r="B18" s="9" t="s">
        <v>16</v>
      </c>
      <c r="C18" s="7" t="s">
        <v>19</v>
      </c>
      <c r="D18" s="8" t="s">
        <v>20</v>
      </c>
      <c r="E18" s="8"/>
      <c r="F18" s="8"/>
      <c r="G18" s="8"/>
    </row>
    <row r="19" customFormat="false" ht="15" hidden="false" customHeight="false" outlineLevel="0" collapsed="false">
      <c r="B19" s="10" t="s">
        <v>16</v>
      </c>
      <c r="C19" s="7" t="s">
        <v>21</v>
      </c>
      <c r="D19" s="8" t="s">
        <v>22</v>
      </c>
      <c r="E19" s="8"/>
      <c r="F19" s="8"/>
      <c r="G19" s="8"/>
    </row>
    <row r="21" customFormat="false" ht="15" hidden="false" customHeight="false" outlineLevel="0" collapsed="false">
      <c r="A21" s="3" t="s">
        <v>23</v>
      </c>
      <c r="B21" s="3"/>
      <c r="C21" s="3"/>
      <c r="D21" s="3"/>
      <c r="E21" s="3"/>
      <c r="F21" s="3"/>
      <c r="G21" s="3"/>
    </row>
    <row r="22" customFormat="false" ht="15" hidden="false" customHeight="false" outlineLevel="0" collapsed="false">
      <c r="B22" s="7" t="s">
        <v>24</v>
      </c>
      <c r="C22" s="8" t="s">
        <v>25</v>
      </c>
      <c r="D22" s="8"/>
      <c r="E22" s="8"/>
      <c r="F22" s="8"/>
      <c r="G22" s="8"/>
    </row>
    <row r="23" customFormat="false" ht="15" hidden="false" customHeight="false" outlineLevel="0" collapsed="false">
      <c r="B23" s="7" t="s">
        <v>26</v>
      </c>
      <c r="C23" s="8" t="s">
        <v>27</v>
      </c>
      <c r="D23" s="8"/>
      <c r="E23" s="8"/>
      <c r="F23" s="8"/>
      <c r="G23" s="8"/>
    </row>
    <row r="24" customFormat="false" ht="15" hidden="false" customHeight="false" outlineLevel="0" collapsed="false">
      <c r="B24" s="7" t="s">
        <v>28</v>
      </c>
      <c r="C24" s="8" t="s">
        <v>29</v>
      </c>
      <c r="D24" s="8"/>
      <c r="E24" s="8"/>
      <c r="F24" s="8"/>
      <c r="G24" s="8"/>
    </row>
    <row r="27" customFormat="false" ht="15" hidden="false" customHeight="false" outlineLevel="0" collapsed="false">
      <c r="A27" s="11" t="s">
        <v>30</v>
      </c>
      <c r="B27" s="11"/>
      <c r="C27" s="11"/>
      <c r="D27" s="11"/>
      <c r="E27" s="11"/>
      <c r="F27" s="11"/>
      <c r="G27" s="11"/>
    </row>
  </sheetData>
  <mergeCells count="21">
    <mergeCell ref="A1:G1"/>
    <mergeCell ref="A2:G2"/>
    <mergeCell ref="A4:G4"/>
    <mergeCell ref="C5:G5"/>
    <mergeCell ref="C6:G6"/>
    <mergeCell ref="C7:G7"/>
    <mergeCell ref="A9:G9"/>
    <mergeCell ref="B10:G10"/>
    <mergeCell ref="B11:G11"/>
    <mergeCell ref="B12:G12"/>
    <mergeCell ref="B13:G13"/>
    <mergeCell ref="B14:G14"/>
    <mergeCell ref="A16:G16"/>
    <mergeCell ref="D17:G17"/>
    <mergeCell ref="D18:G18"/>
    <mergeCell ref="D19:G19"/>
    <mergeCell ref="A21:G21"/>
    <mergeCell ref="C22:G22"/>
    <mergeCell ref="C23:G23"/>
    <mergeCell ref="C24:G24"/>
    <mergeCell ref="A27:G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6" min="3" style="0" width="16"/>
    <col collapsed="false" customWidth="true" hidden="false" outlineLevel="0" max="7" min="7" style="0" width="3"/>
  </cols>
  <sheetData>
    <row r="1" customFormat="false" ht="31.5" hidden="false" customHeight="true" outlineLevel="0" collapsed="false">
      <c r="A1" s="1" t="s">
        <v>3</v>
      </c>
      <c r="B1" s="1"/>
      <c r="C1" s="1"/>
      <c r="D1" s="1"/>
      <c r="E1" s="1"/>
      <c r="F1" s="1"/>
      <c r="G1" s="1"/>
    </row>
    <row r="3" customFormat="false" ht="15" hidden="false" customHeight="false" outlineLevel="0" collapsed="false">
      <c r="B3" s="12" t="s">
        <v>31</v>
      </c>
      <c r="C3" s="13" t="s">
        <v>32</v>
      </c>
      <c r="D3" s="13"/>
      <c r="E3" s="12" t="s">
        <v>33</v>
      </c>
      <c r="F3" s="14" t="n">
        <f aca="true">TODAY()</f>
        <v>46204</v>
      </c>
    </row>
    <row r="5" customFormat="false" ht="15" hidden="false" customHeight="false" outlineLevel="0" collapsed="false">
      <c r="B5" s="3" t="s">
        <v>34</v>
      </c>
      <c r="C5" s="3"/>
      <c r="D5" s="3"/>
      <c r="E5" s="3"/>
      <c r="F5" s="3"/>
    </row>
    <row r="6" customFormat="false" ht="15" hidden="false" customHeight="false" outlineLevel="0" collapsed="false">
      <c r="B6" s="15" t="s">
        <v>35</v>
      </c>
      <c r="D6" s="16" t="n">
        <v>480</v>
      </c>
    </row>
    <row r="7" customFormat="false" ht="15" hidden="false" customHeight="false" outlineLevel="0" collapsed="false">
      <c r="B7" s="15" t="s">
        <v>36</v>
      </c>
      <c r="D7" s="16" t="n">
        <v>30</v>
      </c>
      <c r="E7" s="17" t="s">
        <v>37</v>
      </c>
    </row>
    <row r="8" customFormat="false" ht="15" hidden="false" customHeight="false" outlineLevel="0" collapsed="false">
      <c r="B8" s="12" t="s">
        <v>38</v>
      </c>
      <c r="D8" s="18" t="n">
        <f aca="false">D6-D7</f>
        <v>450</v>
      </c>
    </row>
    <row r="10" customFormat="false" ht="15" hidden="false" customHeight="false" outlineLevel="0" collapsed="false">
      <c r="B10" s="3" t="s">
        <v>39</v>
      </c>
      <c r="C10" s="3"/>
      <c r="D10" s="3"/>
      <c r="E10" s="3"/>
      <c r="F10" s="3"/>
    </row>
    <row r="11" customFormat="false" ht="15" hidden="false" customHeight="false" outlineLevel="0" collapsed="false">
      <c r="B11" s="19" t="s">
        <v>40</v>
      </c>
      <c r="C11" s="19"/>
      <c r="D11" s="19" t="s">
        <v>41</v>
      </c>
    </row>
    <row r="12" customFormat="false" ht="15" hidden="false" customHeight="false" outlineLevel="0" collapsed="false">
      <c r="B12" s="13" t="s">
        <v>42</v>
      </c>
      <c r="C12" s="13"/>
      <c r="D12" s="16" t="n">
        <v>0</v>
      </c>
    </row>
    <row r="13" customFormat="false" ht="15" hidden="false" customHeight="false" outlineLevel="0" collapsed="false">
      <c r="B13" s="13" t="s">
        <v>43</v>
      </c>
      <c r="C13" s="13"/>
      <c r="D13" s="16" t="n">
        <v>0</v>
      </c>
    </row>
    <row r="14" customFormat="false" ht="15" hidden="false" customHeight="false" outlineLevel="0" collapsed="false">
      <c r="B14" s="13" t="s">
        <v>44</v>
      </c>
      <c r="C14" s="13"/>
      <c r="D14" s="16" t="n">
        <v>0</v>
      </c>
    </row>
    <row r="15" customFormat="false" ht="15" hidden="false" customHeight="false" outlineLevel="0" collapsed="false">
      <c r="B15" s="13" t="s">
        <v>45</v>
      </c>
      <c r="C15" s="13"/>
      <c r="D15" s="16" t="n">
        <v>0</v>
      </c>
    </row>
    <row r="16" customFormat="false" ht="15" hidden="false" customHeight="false" outlineLevel="0" collapsed="false">
      <c r="B16" s="13" t="s">
        <v>46</v>
      </c>
      <c r="C16" s="13"/>
      <c r="D16" s="16" t="n">
        <v>0</v>
      </c>
    </row>
    <row r="17" customFormat="false" ht="15" hidden="false" customHeight="false" outlineLevel="0" collapsed="false">
      <c r="B17" s="13" t="s">
        <v>47</v>
      </c>
      <c r="C17" s="13"/>
      <c r="D17" s="16" t="n">
        <v>0</v>
      </c>
    </row>
    <row r="18" customFormat="false" ht="15" hidden="false" customHeight="false" outlineLevel="0" collapsed="false">
      <c r="B18" s="13"/>
      <c r="C18" s="13"/>
      <c r="D18" s="16"/>
    </row>
    <row r="19" customFormat="false" ht="15" hidden="false" customHeight="false" outlineLevel="0" collapsed="false">
      <c r="B19" s="13"/>
      <c r="C19" s="13"/>
      <c r="D19" s="16"/>
    </row>
    <row r="20" customFormat="false" ht="15" hidden="false" customHeight="false" outlineLevel="0" collapsed="false">
      <c r="B20" s="13"/>
      <c r="C20" s="13"/>
      <c r="D20" s="16"/>
    </row>
    <row r="21" customFormat="false" ht="15" hidden="false" customHeight="false" outlineLevel="0" collapsed="false">
      <c r="B21" s="13"/>
      <c r="C21" s="13"/>
      <c r="D21" s="16"/>
    </row>
    <row r="22" customFormat="false" ht="15" hidden="false" customHeight="false" outlineLevel="0" collapsed="false">
      <c r="B22" s="12" t="s">
        <v>48</v>
      </c>
      <c r="D22" s="18" t="n">
        <f aca="false">SUM(D12:D21)</f>
        <v>0</v>
      </c>
    </row>
    <row r="23" customFormat="false" ht="15" hidden="false" customHeight="false" outlineLevel="0" collapsed="false">
      <c r="B23" s="12" t="s">
        <v>49</v>
      </c>
      <c r="D23" s="18" t="n">
        <f aca="false">D8-D22</f>
        <v>450</v>
      </c>
    </row>
    <row r="25" customFormat="false" ht="15" hidden="false" customHeight="false" outlineLevel="0" collapsed="false">
      <c r="B25" s="3" t="s">
        <v>50</v>
      </c>
      <c r="C25" s="3"/>
      <c r="D25" s="3"/>
      <c r="E25" s="3"/>
      <c r="F25" s="3"/>
    </row>
    <row r="26" customFormat="false" ht="15" hidden="false" customHeight="false" outlineLevel="0" collapsed="false">
      <c r="B26" s="15" t="s">
        <v>51</v>
      </c>
      <c r="D26" s="16" t="n">
        <v>4800</v>
      </c>
    </row>
    <row r="27" customFormat="false" ht="15" hidden="false" customHeight="false" outlineLevel="0" collapsed="false">
      <c r="B27" s="15" t="s">
        <v>52</v>
      </c>
      <c r="D27" s="16" t="n">
        <v>120</v>
      </c>
    </row>
    <row r="28" customFormat="false" ht="15" hidden="false" customHeight="false" outlineLevel="0" collapsed="false">
      <c r="B28" s="12" t="s">
        <v>53</v>
      </c>
      <c r="D28" s="18" t="n">
        <f aca="false">D26-D27</f>
        <v>4680</v>
      </c>
    </row>
    <row r="30" customFormat="false" ht="15" hidden="false" customHeight="false" outlineLevel="0" collapsed="false">
      <c r="B30" s="3" t="s">
        <v>54</v>
      </c>
      <c r="C30" s="3"/>
      <c r="D30" s="3"/>
      <c r="E30" s="3"/>
      <c r="F30" s="3"/>
    </row>
    <row r="31" customFormat="false" ht="15" hidden="false" customHeight="false" outlineLevel="0" collapsed="false">
      <c r="B31" s="15" t="s">
        <v>55</v>
      </c>
      <c r="D31" s="20" t="n">
        <v>5.5</v>
      </c>
      <c r="E31" s="17" t="s">
        <v>56</v>
      </c>
    </row>
    <row r="33" customFormat="false" ht="15" hidden="false" customHeight="false" outlineLevel="0" collapsed="false">
      <c r="B33" s="3" t="s">
        <v>57</v>
      </c>
      <c r="C33" s="3"/>
      <c r="D33" s="3"/>
      <c r="E33" s="3"/>
      <c r="F33" s="3"/>
    </row>
    <row r="34" customFormat="false" ht="15" hidden="false" customHeight="false" outlineLevel="0" collapsed="false">
      <c r="B34" s="12" t="s">
        <v>58</v>
      </c>
      <c r="D34" s="21" t="n">
        <f aca="false">D23/D8</f>
        <v>1</v>
      </c>
      <c r="E34" s="17" t="s">
        <v>59</v>
      </c>
    </row>
    <row r="35" customFormat="false" ht="15" hidden="false" customHeight="false" outlineLevel="0" collapsed="false">
      <c r="B35" s="12" t="s">
        <v>60</v>
      </c>
      <c r="D35" s="21" t="n">
        <f aca="false">(D31*D26)/(D23*60)</f>
        <v>0.977777777777778</v>
      </c>
      <c r="E35" s="17" t="s">
        <v>61</v>
      </c>
    </row>
    <row r="36" customFormat="false" ht="15" hidden="false" customHeight="false" outlineLevel="0" collapsed="false">
      <c r="B36" s="12" t="s">
        <v>62</v>
      </c>
      <c r="D36" s="21" t="n">
        <f aca="false">D28/D26</f>
        <v>0.975</v>
      </c>
      <c r="E36" s="17" t="s">
        <v>63</v>
      </c>
    </row>
    <row r="38" customFormat="false" ht="30" hidden="false" customHeight="true" outlineLevel="0" collapsed="false">
      <c r="B38" s="22" t="s">
        <v>64</v>
      </c>
      <c r="D38" s="23" t="n">
        <f aca="false">D34*D35*D36</f>
        <v>0.953333333333333</v>
      </c>
    </row>
    <row r="39" customFormat="false" ht="15" hidden="false" customHeight="false" outlineLevel="0" collapsed="false">
      <c r="B39" s="24" t="s">
        <v>65</v>
      </c>
      <c r="D39" s="25" t="str">
        <f aca="false">IF(D38&gt;=0.85,"World class",IF(D38&gt;=0.6,"Typical / fair","Needs improvement"))</f>
        <v>World class</v>
      </c>
    </row>
  </sheetData>
  <mergeCells count="17">
    <mergeCell ref="A1:G1"/>
    <mergeCell ref="C3:D3"/>
    <mergeCell ref="B5:F5"/>
    <mergeCell ref="B10:F10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5:F25"/>
    <mergeCell ref="B30:F30"/>
    <mergeCell ref="B33:F33"/>
  </mergeCells>
  <conditionalFormatting sqref="D39">
    <cfRule type="expression" priority="2" aboveAverage="0" equalAverage="0" bottom="0" percent="0" rank="0" text="" dxfId="0">
      <formula>D39="World class"</formula>
    </cfRule>
    <cfRule type="expression" priority="3" aboveAverage="0" equalAverage="0" bottom="0" percent="0" rank="0" text="" dxfId="1">
      <formula>D39="Needs improvement"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14"/>
    <col collapsed="false" customWidth="true" hidden="false" outlineLevel="0" max="6" min="6" style="0" width="3"/>
    <col collapsed="false" customWidth="true" hidden="false" outlineLevel="0" max="7" min="7" style="0" width="24"/>
    <col collapsed="false" customWidth="true" hidden="false" outlineLevel="0" max="8" min="8" style="0" width="14"/>
    <col collapsed="false" customWidth="true" hidden="false" outlineLevel="0" max="10" min="9" style="0" width="12"/>
    <col collapsed="false" customWidth="true" hidden="false" outlineLevel="0" max="11" min="11" style="0" width="3"/>
  </cols>
  <sheetData>
    <row r="1" customFormat="false" ht="31.5" hidden="false" customHeight="true" outlineLevel="0" collapsed="false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9.5" hidden="false" customHeight="true" outlineLevel="0" collapsed="false">
      <c r="A2" s="26" t="s">
        <v>66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4" customFormat="false" ht="15" hidden="false" customHeight="false" outlineLevel="0" collapsed="false">
      <c r="B4" s="3" t="s">
        <v>67</v>
      </c>
      <c r="C4" s="3"/>
      <c r="D4" s="3"/>
      <c r="E4" s="3"/>
      <c r="G4" s="3" t="s">
        <v>68</v>
      </c>
      <c r="H4" s="3"/>
      <c r="I4" s="3"/>
      <c r="J4" s="3"/>
    </row>
    <row r="5" customFormat="false" ht="23.85" hidden="false" customHeight="false" outlineLevel="0" collapsed="false">
      <c r="B5" s="27" t="s">
        <v>33</v>
      </c>
      <c r="C5" s="27" t="s">
        <v>31</v>
      </c>
      <c r="D5" s="27" t="s">
        <v>69</v>
      </c>
      <c r="E5" s="27" t="s">
        <v>70</v>
      </c>
      <c r="G5" s="27" t="s">
        <v>69</v>
      </c>
      <c r="H5" s="27" t="s">
        <v>70</v>
      </c>
      <c r="I5" s="27" t="s">
        <v>71</v>
      </c>
      <c r="J5" s="27" t="s">
        <v>72</v>
      </c>
    </row>
    <row r="6" customFormat="false" ht="15" hidden="false" customHeight="false" outlineLevel="0" collapsed="false">
      <c r="B6" s="28" t="s">
        <v>73</v>
      </c>
      <c r="C6" s="28" t="s">
        <v>32</v>
      </c>
      <c r="D6" s="28" t="s">
        <v>42</v>
      </c>
      <c r="E6" s="29" t="n">
        <v>25</v>
      </c>
      <c r="G6" s="30" t="s">
        <v>42</v>
      </c>
      <c r="H6" s="31" t="n">
        <f aca="false">SUMIF($D$6:$D$30,G6,$E$6:$E$30)</f>
        <v>25</v>
      </c>
      <c r="I6" s="32" t="n">
        <f aca="false">IFERROR(H6/$H$13,0)</f>
        <v>0.277777777777778</v>
      </c>
      <c r="J6" s="32" t="n">
        <f aca="false">I6</f>
        <v>0.277777777777778</v>
      </c>
    </row>
    <row r="7" customFormat="false" ht="15" hidden="false" customHeight="false" outlineLevel="0" collapsed="false">
      <c r="B7" s="28" t="s">
        <v>73</v>
      </c>
      <c r="C7" s="28" t="s">
        <v>32</v>
      </c>
      <c r="D7" s="28" t="s">
        <v>43</v>
      </c>
      <c r="E7" s="29" t="n">
        <v>40</v>
      </c>
      <c r="G7" s="30" t="s">
        <v>43</v>
      </c>
      <c r="H7" s="31" t="n">
        <f aca="false">SUMIF($D$6:$D$30,G7,$E$6:$E$30)</f>
        <v>40</v>
      </c>
      <c r="I7" s="32" t="n">
        <f aca="false">IFERROR(H7/$H$13,0)</f>
        <v>0.444444444444444</v>
      </c>
      <c r="J7" s="32" t="n">
        <f aca="false">J6+I7</f>
        <v>0.722222222222222</v>
      </c>
    </row>
    <row r="8" customFormat="false" ht="15" hidden="false" customHeight="false" outlineLevel="0" collapsed="false">
      <c r="B8" s="28" t="s">
        <v>74</v>
      </c>
      <c r="C8" s="28" t="s">
        <v>32</v>
      </c>
      <c r="D8" s="28" t="s">
        <v>44</v>
      </c>
      <c r="E8" s="29" t="n">
        <v>15</v>
      </c>
      <c r="G8" s="30" t="s">
        <v>44</v>
      </c>
      <c r="H8" s="31" t="n">
        <f aca="false">SUMIF($D$6:$D$30,G8,$E$6:$E$30)</f>
        <v>15</v>
      </c>
      <c r="I8" s="32" t="n">
        <f aca="false">IFERROR(H8/$H$13,0)</f>
        <v>0.166666666666667</v>
      </c>
      <c r="J8" s="32" t="n">
        <f aca="false">J7+I8</f>
        <v>0.888888888888889</v>
      </c>
    </row>
    <row r="9" customFormat="false" ht="15" hidden="false" customHeight="false" outlineLevel="0" collapsed="false">
      <c r="B9" s="28" t="s">
        <v>74</v>
      </c>
      <c r="C9" s="28" t="s">
        <v>32</v>
      </c>
      <c r="D9" s="28" t="s">
        <v>45</v>
      </c>
      <c r="E9" s="29" t="n">
        <v>10</v>
      </c>
      <c r="G9" s="30" t="s">
        <v>45</v>
      </c>
      <c r="H9" s="31" t="n">
        <f aca="false">SUMIF($D$6:$D$30,G9,$E$6:$E$30)</f>
        <v>10</v>
      </c>
      <c r="I9" s="32" t="n">
        <f aca="false">IFERROR(H9/$H$13,0)</f>
        <v>0.111111111111111</v>
      </c>
      <c r="J9" s="32" t="n">
        <f aca="false">J8+I9</f>
        <v>1</v>
      </c>
    </row>
    <row r="10" customFormat="false" ht="15" hidden="false" customHeight="false" outlineLevel="0" collapsed="false">
      <c r="B10" s="28"/>
      <c r="C10" s="28"/>
      <c r="D10" s="28"/>
      <c r="E10" s="29"/>
      <c r="G10" s="30" t="s">
        <v>46</v>
      </c>
      <c r="H10" s="31" t="n">
        <f aca="false">SUMIF($D$6:$D$30,G10,$E$6:$E$30)</f>
        <v>0</v>
      </c>
      <c r="I10" s="32" t="n">
        <f aca="false">IFERROR(H10/$H$13,0)</f>
        <v>0</v>
      </c>
      <c r="J10" s="32" t="n">
        <f aca="false">J9+I10</f>
        <v>1</v>
      </c>
    </row>
    <row r="11" customFormat="false" ht="15" hidden="false" customHeight="false" outlineLevel="0" collapsed="false">
      <c r="B11" s="28"/>
      <c r="C11" s="28"/>
      <c r="D11" s="28"/>
      <c r="E11" s="29"/>
      <c r="G11" s="30" t="s">
        <v>47</v>
      </c>
      <c r="H11" s="31" t="n">
        <f aca="false">SUMIF($D$6:$D$30,G11,$E$6:$E$30)</f>
        <v>0</v>
      </c>
      <c r="I11" s="32" t="n">
        <f aca="false">IFERROR(H11/$H$13,0)</f>
        <v>0</v>
      </c>
      <c r="J11" s="32" t="n">
        <f aca="false">J10+I11</f>
        <v>1</v>
      </c>
    </row>
    <row r="12" customFormat="false" ht="15" hidden="false" customHeight="false" outlineLevel="0" collapsed="false">
      <c r="B12" s="28"/>
      <c r="C12" s="28"/>
      <c r="D12" s="28"/>
      <c r="E12" s="29"/>
      <c r="G12" s="30" t="s">
        <v>75</v>
      </c>
      <c r="H12" s="31" t="n">
        <f aca="false">SUMIF($D$6:$D$30,G12,$E$6:$E$30)</f>
        <v>0</v>
      </c>
      <c r="I12" s="32" t="n">
        <f aca="false">IFERROR(H12/$H$13,0)</f>
        <v>0</v>
      </c>
      <c r="J12" s="32" t="n">
        <f aca="false">J11+I12</f>
        <v>1</v>
      </c>
    </row>
    <row r="13" customFormat="false" ht="15" hidden="false" customHeight="false" outlineLevel="0" collapsed="false">
      <c r="B13" s="28"/>
      <c r="C13" s="28"/>
      <c r="D13" s="28"/>
      <c r="E13" s="29"/>
      <c r="G13" s="33" t="s">
        <v>76</v>
      </c>
      <c r="H13" s="34" t="n">
        <f aca="false">SUM(H6:H12)</f>
        <v>90</v>
      </c>
      <c r="I13" s="35"/>
      <c r="J13" s="35"/>
    </row>
    <row r="14" customFormat="false" ht="15" hidden="false" customHeight="false" outlineLevel="0" collapsed="false">
      <c r="B14" s="28"/>
      <c r="C14" s="28"/>
      <c r="D14" s="28"/>
      <c r="E14" s="29"/>
    </row>
    <row r="15" customFormat="false" ht="15" hidden="false" customHeight="false" outlineLevel="0" collapsed="false">
      <c r="B15" s="28"/>
      <c r="C15" s="28"/>
      <c r="D15" s="28"/>
      <c r="E15" s="29"/>
    </row>
    <row r="16" customFormat="false" ht="15" hidden="false" customHeight="false" outlineLevel="0" collapsed="false">
      <c r="B16" s="28"/>
      <c r="C16" s="28"/>
      <c r="D16" s="28"/>
      <c r="E16" s="29"/>
    </row>
    <row r="17" customFormat="false" ht="15" hidden="false" customHeight="false" outlineLevel="0" collapsed="false">
      <c r="B17" s="28"/>
      <c r="C17" s="28"/>
      <c r="D17" s="28"/>
      <c r="E17" s="29"/>
    </row>
    <row r="18" customFormat="false" ht="15" hidden="false" customHeight="false" outlineLevel="0" collapsed="false">
      <c r="B18" s="28"/>
      <c r="C18" s="28"/>
      <c r="D18" s="28"/>
      <c r="E18" s="29"/>
    </row>
    <row r="19" customFormat="false" ht="15" hidden="false" customHeight="false" outlineLevel="0" collapsed="false">
      <c r="B19" s="28"/>
      <c r="C19" s="28"/>
      <c r="D19" s="28"/>
      <c r="E19" s="29"/>
    </row>
    <row r="20" customFormat="false" ht="15" hidden="false" customHeight="false" outlineLevel="0" collapsed="false">
      <c r="B20" s="28"/>
      <c r="C20" s="28"/>
      <c r="D20" s="28"/>
      <c r="E20" s="29"/>
    </row>
    <row r="21" customFormat="false" ht="15" hidden="false" customHeight="false" outlineLevel="0" collapsed="false">
      <c r="B21" s="28"/>
      <c r="C21" s="28"/>
      <c r="D21" s="28"/>
      <c r="E21" s="29"/>
    </row>
    <row r="22" customFormat="false" ht="15" hidden="false" customHeight="false" outlineLevel="0" collapsed="false">
      <c r="B22" s="28"/>
      <c r="C22" s="28"/>
      <c r="D22" s="28"/>
      <c r="E22" s="29"/>
    </row>
    <row r="23" customFormat="false" ht="15" hidden="false" customHeight="false" outlineLevel="0" collapsed="false">
      <c r="B23" s="28"/>
      <c r="C23" s="28"/>
      <c r="D23" s="28"/>
      <c r="E23" s="29"/>
    </row>
    <row r="24" customFormat="false" ht="15" hidden="false" customHeight="false" outlineLevel="0" collapsed="false">
      <c r="B24" s="28"/>
      <c r="C24" s="28"/>
      <c r="D24" s="28"/>
      <c r="E24" s="29"/>
    </row>
    <row r="25" customFormat="false" ht="15" hidden="false" customHeight="false" outlineLevel="0" collapsed="false">
      <c r="B25" s="28"/>
      <c r="C25" s="28"/>
      <c r="D25" s="28"/>
      <c r="E25" s="29"/>
    </row>
    <row r="26" customFormat="false" ht="15" hidden="false" customHeight="false" outlineLevel="0" collapsed="false">
      <c r="B26" s="28"/>
      <c r="C26" s="28"/>
      <c r="D26" s="28"/>
      <c r="E26" s="29"/>
    </row>
    <row r="27" customFormat="false" ht="15" hidden="false" customHeight="false" outlineLevel="0" collapsed="false">
      <c r="B27" s="28"/>
      <c r="C27" s="28"/>
      <c r="D27" s="28"/>
      <c r="E27" s="29"/>
    </row>
    <row r="28" customFormat="false" ht="15" hidden="false" customHeight="false" outlineLevel="0" collapsed="false">
      <c r="B28" s="28"/>
      <c r="C28" s="28"/>
      <c r="D28" s="28"/>
      <c r="E28" s="29"/>
    </row>
    <row r="29" customFormat="false" ht="15" hidden="false" customHeight="false" outlineLevel="0" collapsed="false">
      <c r="B29" s="28"/>
      <c r="C29" s="28"/>
      <c r="D29" s="28"/>
      <c r="E29" s="29"/>
    </row>
    <row r="30" customFormat="false" ht="15" hidden="false" customHeight="false" outlineLevel="0" collapsed="false">
      <c r="B30" s="28"/>
      <c r="C30" s="28"/>
      <c r="D30" s="28"/>
      <c r="E30" s="29"/>
    </row>
  </sheetData>
  <mergeCells count="4">
    <mergeCell ref="A1:K1"/>
    <mergeCell ref="A2:K2"/>
    <mergeCell ref="B4:E4"/>
    <mergeCell ref="G4:J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7" min="4" style="0" width="14"/>
    <col collapsed="false" customWidth="true" hidden="false" outlineLevel="0" max="8" min="8" style="0" width="3"/>
  </cols>
  <sheetData>
    <row r="1" customFormat="false" ht="31.5" hidden="false" customHeight="true" outlineLevel="0" collapsed="false">
      <c r="A1" s="1" t="s">
        <v>7</v>
      </c>
      <c r="B1" s="1"/>
      <c r="C1" s="1"/>
      <c r="D1" s="1"/>
      <c r="E1" s="1"/>
      <c r="F1" s="1"/>
      <c r="G1" s="1"/>
    </row>
    <row r="2" customFormat="false" ht="24" hidden="false" customHeight="true" outlineLevel="0" collapsed="false">
      <c r="A2" s="36" t="s">
        <v>77</v>
      </c>
      <c r="B2" s="36"/>
      <c r="C2" s="36"/>
      <c r="D2" s="36"/>
      <c r="E2" s="36"/>
      <c r="F2" s="36"/>
      <c r="G2" s="36"/>
    </row>
    <row r="4" customFormat="false" ht="23.85" hidden="false" customHeight="false" outlineLevel="0" collapsed="false">
      <c r="B4" s="27" t="s">
        <v>31</v>
      </c>
      <c r="C4" s="27" t="s">
        <v>78</v>
      </c>
      <c r="D4" s="27" t="s">
        <v>58</v>
      </c>
      <c r="E4" s="27" t="s">
        <v>60</v>
      </c>
      <c r="F4" s="27" t="s">
        <v>62</v>
      </c>
      <c r="G4" s="27" t="s">
        <v>64</v>
      </c>
    </row>
    <row r="5" customFormat="false" ht="15" hidden="false" customHeight="false" outlineLevel="0" collapsed="false">
      <c r="B5" s="28" t="s">
        <v>32</v>
      </c>
      <c r="C5" s="29" t="n">
        <v>450</v>
      </c>
      <c r="D5" s="37" t="n">
        <v>0.85</v>
      </c>
      <c r="E5" s="37" t="n">
        <v>0.88</v>
      </c>
      <c r="F5" s="37" t="n">
        <v>0.975</v>
      </c>
      <c r="G5" s="38" t="n">
        <f aca="false">IFERROR(D5*E5*F5,"")</f>
        <v>0.7293</v>
      </c>
    </row>
    <row r="6" customFormat="false" ht="15" hidden="false" customHeight="false" outlineLevel="0" collapsed="false">
      <c r="B6" s="28" t="s">
        <v>79</v>
      </c>
      <c r="C6" s="29" t="n">
        <v>450</v>
      </c>
      <c r="D6" s="37" t="n">
        <v>0.79</v>
      </c>
      <c r="E6" s="37" t="n">
        <v>0.91</v>
      </c>
      <c r="F6" s="37" t="n">
        <v>0.98</v>
      </c>
      <c r="G6" s="38" t="n">
        <f aca="false">IFERROR(D6*E6*F6,"")</f>
        <v>0.704522</v>
      </c>
    </row>
    <row r="7" customFormat="false" ht="15" hidden="false" customHeight="false" outlineLevel="0" collapsed="false">
      <c r="B7" s="28" t="s">
        <v>80</v>
      </c>
      <c r="C7" s="29" t="n">
        <v>420</v>
      </c>
      <c r="D7" s="37" t="n">
        <v>0.9</v>
      </c>
      <c r="E7" s="37" t="n">
        <v>0.82</v>
      </c>
      <c r="F7" s="37" t="n">
        <v>0.96</v>
      </c>
      <c r="G7" s="38" t="n">
        <f aca="false">IFERROR(D7*E7*F7,"")</f>
        <v>0.70848</v>
      </c>
    </row>
    <row r="8" customFormat="false" ht="15" hidden="false" customHeight="false" outlineLevel="0" collapsed="false">
      <c r="B8" s="28"/>
      <c r="C8" s="29"/>
      <c r="D8" s="37"/>
      <c r="E8" s="37"/>
      <c r="F8" s="37"/>
      <c r="G8" s="38" t="n">
        <f aca="false">IFERROR(D8*E8*F8,"")</f>
        <v>0</v>
      </c>
    </row>
    <row r="9" customFormat="false" ht="15" hidden="false" customHeight="false" outlineLevel="0" collapsed="false">
      <c r="B9" s="28"/>
      <c r="C9" s="29"/>
      <c r="D9" s="37"/>
      <c r="E9" s="37"/>
      <c r="F9" s="37"/>
      <c r="G9" s="38" t="n">
        <f aca="false">IFERROR(D9*E9*F9,"")</f>
        <v>0</v>
      </c>
    </row>
    <row r="11" customFormat="false" ht="27.75" hidden="false" customHeight="true" outlineLevel="0" collapsed="false">
      <c r="B11" s="39" t="s">
        <v>81</v>
      </c>
      <c r="C11" s="39"/>
      <c r="D11" s="39"/>
      <c r="E11" s="39"/>
      <c r="F11" s="39"/>
      <c r="G11" s="40" t="n">
        <f aca="false">IFERROR(SUMPRODUCT(C5:C9,G5:G9)/SUM(C5:C9),"")</f>
        <v>0.714228409090909</v>
      </c>
    </row>
    <row r="12" customFormat="false" ht="15" hidden="false" customHeight="false" outlineLevel="0" collapsed="false">
      <c r="B12" s="41" t="s">
        <v>82</v>
      </c>
      <c r="C12" s="41"/>
      <c r="D12" s="41"/>
      <c r="E12" s="41"/>
      <c r="F12" s="41"/>
      <c r="G12" s="42" t="n">
        <f aca="false">IFERROR(AVERAGE(G5:G9),"")</f>
        <v>0.4284604</v>
      </c>
    </row>
    <row r="15" customFormat="false" ht="15" hidden="false" customHeight="false" outlineLevel="0" collapsed="false">
      <c r="B15" s="3" t="s">
        <v>83</v>
      </c>
      <c r="C15" s="3"/>
      <c r="D15" s="3"/>
      <c r="E15" s="3"/>
      <c r="F15" s="3"/>
      <c r="G15" s="3"/>
    </row>
    <row r="16" customFormat="false" ht="19.5" hidden="false" customHeight="true" outlineLevel="0" collapsed="false">
      <c r="B16" s="43" t="s">
        <v>84</v>
      </c>
      <c r="C16" s="43"/>
      <c r="D16" s="43"/>
      <c r="E16" s="43"/>
      <c r="F16" s="43"/>
      <c r="G16" s="43"/>
    </row>
    <row r="17" customFormat="false" ht="19.5" hidden="false" customHeight="true" outlineLevel="0" collapsed="false">
      <c r="B17" s="43"/>
      <c r="C17" s="43"/>
      <c r="D17" s="43"/>
      <c r="E17" s="43"/>
      <c r="F17" s="43"/>
      <c r="G17" s="43"/>
    </row>
    <row r="18" customFormat="false" ht="19.5" hidden="false" customHeight="true" outlineLevel="0" collapsed="false">
      <c r="B18" s="43"/>
      <c r="C18" s="43"/>
      <c r="D18" s="43"/>
      <c r="E18" s="43"/>
      <c r="F18" s="43"/>
      <c r="G18" s="43"/>
    </row>
  </sheetData>
  <mergeCells count="6">
    <mergeCell ref="A1:G1"/>
    <mergeCell ref="A2:G2"/>
    <mergeCell ref="B11:F11"/>
    <mergeCell ref="B12:F12"/>
    <mergeCell ref="B15:G15"/>
    <mergeCell ref="B16:G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2026-07-01T14:43:32Z</dcterms:created>
  <dc:creator>openpyxl</dc:creator>
  <dc:description/>
  <dc:language>en-US</dc:language>
  <cp:lastModifiedBy/>
  <dcterms:modified xsi:type="dcterms:W3CDTF">2026-07-01T14:43:38Z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